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(+,-)2024" sheetId="1" r:id="rId1"/>
  </sheets>
  <definedNames>
    <definedName name="OLE_LINK20" localSheetId="0">'(+,-)2024'!$A$85</definedName>
    <definedName name="_xlnm.Print_Area" localSheetId="0">'(+,-)2024'!$A$1:$F$107</definedName>
  </definedNames>
  <calcPr fullCalcOnLoad="1"/>
</workbook>
</file>

<file path=xl/sharedStrings.xml><?xml version="1.0" encoding="utf-8"?>
<sst xmlns="http://schemas.openxmlformats.org/spreadsheetml/2006/main" count="209" uniqueCount="206">
  <si>
    <t>Налог на доходы физических лиц</t>
  </si>
  <si>
    <t>Налог на имущество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</si>
  <si>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</si>
  <si>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</si>
  <si>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</t>
  </si>
  <si>
    <t>НАЛОГОВЫЕ И НЕНАЛОГОВЫЕ ДОХОДЫ</t>
  </si>
  <si>
    <t>НАЛОГОВЫЕ ДОХОДЫ</t>
  </si>
  <si>
    <t>Налог на прибыль, доходы</t>
  </si>
  <si>
    <t>НЕНАЛОГОВЫЕ ДОХОДЫ</t>
  </si>
  <si>
    <t>Штрафы, санкции, возмещение ущерба</t>
  </si>
  <si>
    <t>Прочие безвозмездные поступления</t>
  </si>
  <si>
    <t>Наименование</t>
  </si>
  <si>
    <t>Налоги на товары (работы, услуги), реализуемые на территории Российской Федерации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</si>
  <si>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
</t>
  </si>
  <si>
    <t>Невыясненные поступления, зачисляемые в бюджет поселений</t>
  </si>
  <si>
    <t>Прочие субсидии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</si>
  <si>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</si>
  <si>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</si>
  <si>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</si>
  <si>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</si>
  <si>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</si>
  <si>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тыс. руб.</t>
  </si>
  <si>
    <t>Код бюджетной классификации Российской Федерации</t>
  </si>
  <si>
    <t>ДОХОДЫ, ВСЕГО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</si>
  <si>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</si>
  <si>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</si>
  <si>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</si>
  <si>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</si>
  <si>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</si>
  <si>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</si>
  <si>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</si>
  <si>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</si>
  <si>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000 1 06 00000 00 0000 110</t>
  </si>
  <si>
    <t>000 1 06 01030 13 0000 110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</si>
  <si>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</si>
  <si>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</si>
  <si>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</si>
  <si>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</si>
  <si>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</si>
  <si>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</si>
  <si>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</si>
  <si>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</si>
  <si>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</si>
  <si>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000 1 13 00000 00 0000 000</t>
  </si>
  <si>
    <t>Доходы, поступающие в порядке возмещения расходов, понесенных в связи с эксплуатацией  имущества городских поселений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</si>
  <si>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</si>
  <si>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</si>
  <si>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</si>
  <si>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</si>
  <si>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</si>
  <si>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Прочие неналоговые доходы</t>
  </si>
  <si>
    <t>000 1 17 00000 00 0000 000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</si>
  <si>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</si>
  <si>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</si>
  <si>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</si>
  <si>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 на выравнивание бюджетной обеспеченности бюджетам городских поселений, образующих фонд финансовой поддержки поселений Иркутской области</t>
  </si>
  <si>
    <t>000 2 02 01001 13 0001 151</t>
  </si>
  <si>
    <t>Дотации  на выравнивание бюджетной обеспеченности бюджетам городских поселений, образующих фонд финансовой поддержки поселений Братского района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</si>
  <si>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</si>
  <si>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выполнение передаваемых полномочий субъектов Российской Федерации</t>
  </si>
  <si>
    <t>000 2 07 00000 00 0000 000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</si>
  <si>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</si>
  <si>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</si>
  <si>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>000 2 07 05030 13 0000 180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</si>
  <si>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</si>
  <si>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РФ</t>
  </si>
  <si>
    <t>911 1 11 05013 13 0000 120</t>
  </si>
  <si>
    <t>966 1 11 05013 13 0000 120</t>
  </si>
  <si>
    <t>911 1 14 06013 13 0000 430</t>
  </si>
  <si>
    <t>Налог на совокупный доход</t>
  </si>
  <si>
    <t>000 1 05 00000 00 0000 110</t>
  </si>
  <si>
    <t>Единый сельскохозяйственный налог</t>
  </si>
  <si>
    <t>000 1 05 03010 01 0000 110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</si>
  <si>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</si>
  <si>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911 1 11 05025 13 0000 120</t>
  </si>
  <si>
    <t>Доходы от сдачи в аренду имущества, составляющего казну городских поселений (за исключением земельных участков)</t>
  </si>
  <si>
    <t>911 1 11 05075 13 0000 120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</si>
  <si>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</si>
  <si>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911 1 11 07015 13 0000 120</t>
  </si>
  <si>
    <t>000 2 02 10000 00 0000 151</t>
  </si>
  <si>
    <t>000 2 02 15001 13 0002 151</t>
  </si>
  <si>
    <t>000 2 02 15003 13 0000 151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</si>
  <si>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</si>
  <si>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911 1 14 06025 13 0000 430</t>
  </si>
  <si>
    <t>Прочие субсидии бюджетам городских поселений (субсидия бюджету Вихоревского городского поселения в целях реализации мероприятий, направленных на повышение эффективности бюджетных расходов Вихоревского муниципального образования)</t>
  </si>
  <si>
    <t>Прочие субсидии бюджетам городских поселений (субсидия бюджету Вихоревского городского поселения в целях софинансирования расходных обязательств на строительство, реконструкцию, капитальный ремонт, ремонт автомобильных дорог общего пользования местного значения)</t>
  </si>
  <si>
    <t>Прочие неналоговые доходы бюджетов городских поселений</t>
  </si>
  <si>
    <t>Прочие субсидии бюджетам городских поселений</t>
  </si>
  <si>
    <t xml:space="preserve">Субвенции бюджетам бюджетной системы Российской Федерации </t>
  </si>
  <si>
    <t>000 2 02 30024 13 0000 150</t>
  </si>
  <si>
    <t>000 2 02 35118 13 0000 150</t>
  </si>
  <si>
    <t>000 2 02 30000 00 0000 150</t>
  </si>
  <si>
    <t>000 2 02 29999 13 0003 150</t>
  </si>
  <si>
    <t>000 2 02 29999 13 0002 150</t>
  </si>
  <si>
    <t>000 2 02 29999 13 0001 150</t>
  </si>
  <si>
    <t>000 2 02 29999 13 0000 150</t>
  </si>
  <si>
    <t>000 2 02 29999 00 0000 150</t>
  </si>
  <si>
    <t>000 2 02 20000 00 0000 150</t>
  </si>
  <si>
    <t>000 2 07 05020 13 0000 150</t>
  </si>
  <si>
    <t>Прочие субсидии бюджетам городских поселений (субсидия бюджету Вихоревского городского поселения в целях софинансирования расходных обязательств, связанных с реализацией мероприятий перечня проектов народных инициатив)</t>
  </si>
  <si>
    <t>Прочие субсидии бюджетам городских поселений (субсидия бюджету Вихоревского городского поселения 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инфраструктуры)</t>
  </si>
  <si>
    <t>Прочие субсидии бюджетам городских поселений (субсидия бюджету Вихоревского городского поселения  на строительство объектов водоснабжения, в том числе разработку проектной документации, а также на приобретение указанных объектов в муниципальную собственность)</t>
  </si>
  <si>
    <t>Прочие субсидии бюджетам городских поселений (субсидия из областного бюджета местным бюджетам в целях софинансирования расходных обязательств муниципальных образований Иркутской области по созданию мест (площадок) накопления твердых коммунальных отходов)</t>
  </si>
  <si>
    <t>000 2 02 29999 13 0004 150</t>
  </si>
  <si>
    <t>000 1 03 02231 01 0000 110</t>
  </si>
  <si>
    <t>000 1 03 02241 01 0000 110</t>
  </si>
  <si>
    <t>000 1 03 02251 01 0000 110</t>
  </si>
  <si>
    <t>000 1 03 02261 01 0000 110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</si>
  <si>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</si>
  <si>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911 1 16 07010 13 0000 140</t>
  </si>
  <si>
    <t>911 1 16 11064 01 0000 140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</si>
  <si>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</si>
  <si>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911 1 16 02020 02 0000 140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</si>
  <si>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</si>
  <si>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</si>
  <si>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поселений на реализацию программ формирования современной городской среды</t>
  </si>
  <si>
    <t>000 2 02 25555 13 0000 150</t>
  </si>
  <si>
    <t>911 1 16 01074 01 0000 140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</si>
  <si>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</si>
  <si>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911 1 16 07090 13 0000 140</t>
  </si>
  <si>
    <t>Субсидии бюджетам на строительство и реконструкцию (модернизацию) объектов питьевого водоснабжения</t>
  </si>
  <si>
    <t>000 2 02 25243 13 0000 150</t>
  </si>
  <si>
    <t>000 2 02 25243 00 0000 150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</si>
  <si>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</si>
  <si>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182 116 10123 01 0131 140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</si>
  <si>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</t>
  </si>
  <si>
    <t>ЗАДОЛЖЕННОСТЬ И ПЕРЕРАСЧЕТЫ ПО ОТМЕНЕННЫМ НАЛОГАМ, СБОРАМ И ИНЫМ ОБЯЗАТЕЛЬНЫМ ПЛАТЕЖАМ</t>
  </si>
  <si>
    <t>000 1 09 00000 00 0000 000</t>
  </si>
  <si>
    <t>(металлолом)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</si>
  <si>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</t>
  </si>
  <si>
    <t xml:space="preserve">000 2 02 20299 00 0000 150
</t>
  </si>
  <si>
    <t>000 2 02 20299 13 0000 150</t>
  </si>
  <si>
    <t>000 1 01 02080 01 0000 110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</si>
  <si>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</si>
  <si>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911 1 11 09045 13 0000 120</t>
  </si>
  <si>
    <t>Приложение</t>
  </si>
  <si>
    <t>к пояснительной записке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</si>
  <si>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</si>
  <si>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000 2 02 40000 00 0000 150</t>
  </si>
  <si>
    <t>000 2 02 49999 00 0000 150</t>
  </si>
  <si>
    <t>000 2 02 49999 13 0000 150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</si>
  <si>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</si>
  <si>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</si>
  <si>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</si>
  <si>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</si>
  <si>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911 1 11 09080 13 0000 120</t>
  </si>
  <si>
    <t>Субсидии бюджетам на закупку контейнеров для раздельного накопления твердых коммунальных отходов</t>
  </si>
  <si>
    <t>Субсидии бюджетам городских поселений на закупку контейнеров для раздельного накопления твердых коммунальных отходов</t>
  </si>
  <si>
    <t>000 2 02 25269 00 0000 150</t>
  </si>
  <si>
    <t>000 2 02 25269 13 0000 150</t>
  </si>
  <si>
    <t>911 1 11 05000 00 000 120</t>
  </si>
  <si>
    <t>911 1 13 02065 13 0000 130</t>
  </si>
  <si>
    <t>911 1 13 02995 13 0000 130</t>
  </si>
  <si>
    <t>911 1 17 01050 13 0000 180</t>
  </si>
  <si>
    <t>911 1 17 05050 13 0000 180</t>
  </si>
  <si>
    <t>182 1 16 18000 02 0000 140</t>
  </si>
  <si>
    <t>Доходы от оказания платных услуг и компенсации затрат государства</t>
  </si>
  <si>
    <t>Прочие субсидии бюджетам городских поселений (субсидии местным бюджетам на переселение граждан из аварийного жилищного фонда Иркутской области, включенного в перечень многоквартирных домов, признанных в установленном порядке до 1 января 2017 года аварийными и подлежащими сносу или реконструкции в связи с физическим износом в процессе их эксплуатации на территории Иркутской области, расселяемых с финансовой поддержкой публично-правовой компании "Фонд развития территорий", за счет средств областного бюджета (Строительство и (или) приобретение жилых помещений, а также предоставление возмещений гражданам за изымаемые жилые помещения текущего года за счет средств областного бюджета))</t>
  </si>
  <si>
    <t>Прочие субсидии бюджетам городских поселений (субсидии местным бюджетам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области)</t>
  </si>
  <si>
    <t>000 2 02 29999 13 0007 150</t>
  </si>
  <si>
    <t>000 2 02 29999 13 0008 150</t>
  </si>
  <si>
    <t>911 1 16 10032 13 0000 140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</si>
  <si>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</si>
  <si>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</si>
  <si>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</si>
  <si>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>000 1 01 02130 01 0000 110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</si>
  <si>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</si>
  <si>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????</t>
  </si>
  <si>
    <t>изменения (+/-)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</si>
  <si>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</si>
  <si>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поправки</t>
  </si>
  <si>
    <t>000 1 01 02140 01 0000 110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</si>
  <si>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юридиче-ским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</si>
  <si>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911 1 11 05410 13 0000 120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</si>
  <si>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</si>
  <si>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911 1 11 05420 13 0000 120</t>
  </si>
  <si>
    <t>911 1 13 01995 13 0001 130</t>
  </si>
  <si>
    <t>Прочие доходы от оказания платных услуг (работ) муниципальным казенным учреждением "Благоустройство"</t>
  </si>
  <si>
    <t>911 1 13 01995 13 0002 130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</si>
  <si>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</si>
  <si>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911 1 14 02053 13 0000 440</t>
  </si>
  <si>
    <t>911 1 14 06313 13 0000 430</t>
  </si>
  <si>
    <t>000 2 02 29999 13 0005 150</t>
  </si>
  <si>
    <t>Прочие субсидии бюджетам городских поселений (субсидия бюджету Вихоревского городского поселения на актуализацию документов территориального планирования)</t>
  </si>
  <si>
    <t>Прочие субсидии бюджетам городских поселений (субсидия бюджету Вихоревского городского поселения на актуализацию документов градостроительного зонирования)</t>
  </si>
  <si>
    <t>000 2 02 29999 13 0009 150</t>
  </si>
  <si>
    <t>000 2 02 29999 13 0010 150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</si>
  <si>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</si>
  <si>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000 2 19 00000 13 0000 000</t>
  </si>
  <si>
    <t>Инициативные платежи, зачисляемые в бюджеты городских поселений</t>
  </si>
  <si>
    <t>911 1 17 15030 13 0000 180</t>
  </si>
  <si>
    <t>Прочие доходы от оказания платных услуг (работ) муниципальным казенным учреждением культуры "Историко-краеведческий музей города Вихоревка"</t>
  </si>
  <si>
    <t>Изменения к решению Думы Вихоревского муниципального образования от 27.12.2023г. №76 "О бюджете Вихоревского городского поселения на 2024 год и на плановый период 2025 и 2026 годов"</t>
  </si>
  <si>
    <t xml:space="preserve">проект </t>
  </si>
  <si>
    <t>000 2 02 29999 13 0006 150</t>
  </si>
  <si>
    <t>000 2 02 29999 13 0011 150</t>
  </si>
  <si>
    <t>000 2 02 29999 13 0012 150</t>
  </si>
  <si>
    <t>Прочие субсидии бюджетам городских поселений (субсидия бюджету Вихоревского городского поселения на реализацию инициативного проекта «Благоустройство придомовой территории улицы Строительной 6А»)</t>
  </si>
  <si>
    <t>Прочие субсидии бюджетам городских поселений (субсидия бюджету Вихоревского городского поселения на приобретение оборудования и создание плоскостных спортивных сооружений в сельской местности)</t>
  </si>
  <si>
    <t>Решение  № 76 от 27.12.23</t>
  </si>
  <si>
    <t>Платежи, уплачиваемые в целях возмещения вреда, причиняемого автомобильным дорогам местного значения тяжеловесными транспортными средствами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</si>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</sst>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192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192" fontId="6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192" fontId="6" fillId="33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192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/>
    </xf>
    <xf numFmtId="192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/>
    </xf>
    <xf numFmtId="192" fontId="7" fillId="33" borderId="0" xfId="0" applyNumberFormat="1" applyFont="1" applyFill="1" applyBorder="1" applyAlignment="1">
      <alignment wrapText="1"/>
    </xf>
    <xf numFmtId="0" fontId="1" fillId="33" borderId="0" xfId="0" applyFont="1" applyFill="1" applyAlignment="1">
      <alignment vertical="top" wrapText="1"/>
    </xf>
    <xf numFmtId="192" fontId="6" fillId="33" borderId="23" xfId="0" applyNumberFormat="1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left" wrapText="1"/>
    </xf>
    <xf numFmtId="0" fontId="5" fillId="33" borderId="25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top" wrapText="1"/>
    </xf>
    <xf numFmtId="192" fontId="5" fillId="33" borderId="23" xfId="0" applyNumberFormat="1" applyFont="1" applyFill="1" applyBorder="1" applyAlignment="1">
      <alignment horizontal="center" vertical="center" wrapText="1"/>
    </xf>
    <xf numFmtId="192" fontId="5" fillId="33" borderId="17" xfId="0" applyNumberFormat="1" applyFont="1" applyFill="1" applyBorder="1" applyAlignment="1">
      <alignment horizontal="center" vertical="center" wrapText="1"/>
    </xf>
    <xf numFmtId="192" fontId="6" fillId="33" borderId="26" xfId="0" applyNumberFormat="1" applyFont="1" applyFill="1" applyBorder="1" applyAlignment="1">
      <alignment horizontal="center" vertical="center" wrapText="1"/>
    </xf>
    <xf numFmtId="192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center" vertical="center" wrapText="1"/>
    </xf>
    <xf numFmtId="192" fontId="5" fillId="33" borderId="28" xfId="0" applyNumberFormat="1" applyFont="1" applyFill="1" applyBorder="1" applyAlignment="1">
      <alignment horizontal="center" vertical="center" wrapText="1"/>
    </xf>
    <xf numFmtId="192" fontId="5" fillId="33" borderId="2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top" wrapText="1"/>
    </xf>
    <xf numFmtId="0" fontId="6" fillId="33" borderId="3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vertical="top" wrapText="1"/>
    </xf>
    <xf numFmtId="192" fontId="7" fillId="33" borderId="0" xfId="0" applyNumberFormat="1" applyFont="1" applyFill="1" applyBorder="1" applyAlignment="1">
      <alignment horizontal="right" wrapText="1"/>
    </xf>
    <xf numFmtId="0" fontId="5" fillId="33" borderId="2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tabSelected="1" view="pageBreakPreview" zoomScaleSheetLayoutView="100" zoomScalePageLayoutView="0" workbookViewId="0" topLeftCell="A1">
      <selection activeCell="G69" sqref="G69"/>
    </sheetView>
  </sheetViews>
  <sheetFormatPr defaultColWidth="9.140625" defaultRowHeight="12.75"/>
  <cols>
    <col min="1" max="1" width="52.00390625" style="4" customWidth="1"/>
    <col min="2" max="2" width="26.7109375" style="4" customWidth="1"/>
    <col min="3" max="3" width="15.140625" style="4" customWidth="1"/>
    <col min="4" max="4" width="12.7109375" style="4" customWidth="1"/>
    <col min="5" max="5" width="10.28125" style="4" hidden="1" customWidth="1"/>
    <col min="6" max="6" width="12.57421875" style="4" customWidth="1"/>
    <col min="7" max="7" width="11.8515625" style="4" customWidth="1"/>
    <col min="8" max="8" width="10.00390625" style="4" customWidth="1"/>
    <col min="9" max="9" width="0.9921875" style="4" customWidth="1"/>
    <col min="10" max="10" width="11.7109375" style="4" hidden="1" customWidth="1"/>
    <col min="11" max="11" width="9.140625" style="4" hidden="1" customWidth="1"/>
    <col min="12" max="12" width="0.85546875" style="4" hidden="1" customWidth="1"/>
    <col min="13" max="15" width="9.140625" style="4" hidden="1" customWidth="1"/>
    <col min="16" max="16384" width="9.140625" style="4" customWidth="1"/>
  </cols>
  <sheetData>
    <row r="1" spans="1:9" ht="15" customHeight="1">
      <c r="A1" s="9"/>
      <c r="B1" s="24"/>
      <c r="C1" s="56" t="s">
        <v>135</v>
      </c>
      <c r="D1" s="56"/>
      <c r="E1" s="56"/>
      <c r="F1" s="56"/>
      <c r="G1" s="37"/>
      <c r="H1" s="24"/>
      <c r="I1" s="24"/>
    </row>
    <row r="2" spans="1:9" ht="12" customHeight="1">
      <c r="A2" s="9"/>
      <c r="B2" s="24"/>
      <c r="C2" s="56" t="s">
        <v>136</v>
      </c>
      <c r="D2" s="56"/>
      <c r="E2" s="56"/>
      <c r="F2" s="56"/>
      <c r="G2" s="37"/>
      <c r="H2" s="24"/>
      <c r="I2" s="24"/>
    </row>
    <row r="3" spans="1:18" s="10" customFormat="1" ht="46.5" customHeight="1">
      <c r="A3" s="55" t="s">
        <v>192</v>
      </c>
      <c r="B3" s="55"/>
      <c r="C3" s="55"/>
      <c r="D3" s="55"/>
      <c r="E3" s="55"/>
      <c r="F3" s="55"/>
      <c r="G3" s="38"/>
      <c r="H3" s="22"/>
      <c r="I3" s="22"/>
      <c r="K3" s="54"/>
      <c r="L3" s="54"/>
      <c r="M3" s="54"/>
      <c r="N3" s="54"/>
      <c r="O3" s="54"/>
      <c r="P3" s="54"/>
      <c r="Q3" s="54"/>
      <c r="R3" s="54"/>
    </row>
    <row r="4" spans="1:9" ht="12" customHeight="1" thickBot="1">
      <c r="A4" s="9"/>
      <c r="B4" s="11"/>
      <c r="C4" s="11"/>
      <c r="D4" s="11"/>
      <c r="E4" s="11"/>
      <c r="F4" s="12" t="s">
        <v>21</v>
      </c>
      <c r="G4" s="12"/>
      <c r="H4" s="9"/>
      <c r="I4" s="12"/>
    </row>
    <row r="5" spans="1:10" ht="39.75" thickBot="1">
      <c r="A5" s="29" t="s">
        <v>11</v>
      </c>
      <c r="B5" s="27" t="s">
        <v>22</v>
      </c>
      <c r="C5" s="27" t="s">
        <v>199</v>
      </c>
      <c r="D5" s="28" t="s">
        <v>168</v>
      </c>
      <c r="E5" s="28" t="s">
        <v>170</v>
      </c>
      <c r="F5" s="27" t="s">
        <v>193</v>
      </c>
      <c r="J5" s="23"/>
    </row>
    <row r="6" spans="1:8" ht="12.75">
      <c r="A6" s="13" t="s">
        <v>23</v>
      </c>
      <c r="B6" s="14"/>
      <c r="C6" s="26">
        <f>C7+C68</f>
        <v>222988.6</v>
      </c>
      <c r="D6" s="26">
        <f>D7+D68</f>
        <v>7474.8</v>
      </c>
      <c r="E6" s="26">
        <f>E7+E68</f>
        <v>0</v>
      </c>
      <c r="F6" s="39">
        <f>F7+F68</f>
        <v>230463.40000000002</v>
      </c>
      <c r="G6" s="15">
        <f>C6+D6</f>
        <v>230463.4</v>
      </c>
      <c r="H6" s="15"/>
    </row>
    <row r="7" spans="1:7" ht="12.75">
      <c r="A7" s="5" t="s">
        <v>5</v>
      </c>
      <c r="B7" s="6" t="s">
        <v>24</v>
      </c>
      <c r="C7" s="17">
        <f>C8+C34</f>
        <v>98023.2</v>
      </c>
      <c r="D7" s="17">
        <f>D8+D34</f>
        <v>674.8</v>
      </c>
      <c r="E7" s="17">
        <f>E8+E34</f>
        <v>0</v>
      </c>
      <c r="F7" s="45">
        <f>F8+F34</f>
        <v>98698</v>
      </c>
      <c r="G7" s="31"/>
    </row>
    <row r="8" spans="1:6" ht="12.75">
      <c r="A8" s="5" t="s">
        <v>6</v>
      </c>
      <c r="B8" s="6"/>
      <c r="C8" s="7">
        <f>C9+C25+C31+C18+C23</f>
        <v>88959.5</v>
      </c>
      <c r="D8" s="7">
        <f>D9+D25+D31+D18+D23</f>
        <v>500</v>
      </c>
      <c r="E8" s="7">
        <f>E9+E25+E31+E18+E23</f>
        <v>0</v>
      </c>
      <c r="F8" s="45">
        <f>F9+F25+F31+F18+F23</f>
        <v>89459.5</v>
      </c>
    </row>
    <row r="9" spans="1:6" ht="15" customHeight="1">
      <c r="A9" s="5" t="s">
        <v>7</v>
      </c>
      <c r="B9" s="6" t="s">
        <v>25</v>
      </c>
      <c r="C9" s="17">
        <f>C10</f>
        <v>69000</v>
      </c>
      <c r="D9" s="17">
        <f>D10</f>
        <v>500</v>
      </c>
      <c r="E9" s="17">
        <f>E10</f>
        <v>0</v>
      </c>
      <c r="F9" s="45">
        <f>F10</f>
        <v>69500</v>
      </c>
    </row>
    <row r="10" spans="1:6" ht="17.25" customHeight="1">
      <c r="A10" s="33" t="s">
        <v>0</v>
      </c>
      <c r="B10" s="2" t="s">
        <v>26</v>
      </c>
      <c r="C10" s="3">
        <f>SUM(C11:C17)</f>
        <v>69000</v>
      </c>
      <c r="D10" s="3">
        <f>SUM(D11:D17)</f>
        <v>500</v>
      </c>
      <c r="E10" s="3">
        <f>SUM(E11:E17)</f>
        <v>0</v>
      </c>
      <c r="F10" s="46">
        <f>SUM(F11:F17)</f>
        <v>69500</v>
      </c>
    </row>
    <row r="11" spans="1:6" ht="84">
      <c r="A11" s="33" t="s">
        <v>201</v>
      </c>
      <c r="B11" s="2" t="s">
        <v>27</v>
      </c>
      <c r="C11" s="3">
        <v>68390</v>
      </c>
      <c r="D11" s="3">
        <v>400</v>
      </c>
      <c r="E11" s="3"/>
      <c r="F11" s="43">
        <f aca="true" t="shared" si="0" ref="F11:F17">C11+D11+E11</f>
        <v>68790</v>
      </c>
    </row>
    <row r="12" spans="1:6" ht="72">
      <c r="A12" s="34" t="s">
        <v>64</v>
      </c>
      <c r="B12" s="2" t="s">
        <v>28</v>
      </c>
      <c r="C12" s="3">
        <v>250</v>
      </c>
      <c r="D12" s="3">
        <v>0</v>
      </c>
      <c r="E12" s="3"/>
      <c r="F12" s="43">
        <f t="shared" si="0"/>
        <v>250</v>
      </c>
    </row>
    <row r="13" spans="1:6" ht="60">
      <c r="A13" s="33" t="s">
        <v>202</v>
      </c>
      <c r="B13" s="2" t="s">
        <v>29</v>
      </c>
      <c r="C13" s="3">
        <v>350</v>
      </c>
      <c r="D13" s="3">
        <v>0</v>
      </c>
      <c r="E13" s="3"/>
      <c r="F13" s="43">
        <f t="shared" si="0"/>
        <v>350</v>
      </c>
    </row>
    <row r="14" spans="1:6" ht="60">
      <c r="A14" s="33" t="s">
        <v>65</v>
      </c>
      <c r="B14" s="2" t="s">
        <v>30</v>
      </c>
      <c r="C14" s="3">
        <v>10</v>
      </c>
      <c r="D14" s="3">
        <v>0</v>
      </c>
      <c r="E14" s="3">
        <v>0</v>
      </c>
      <c r="F14" s="43">
        <f t="shared" si="0"/>
        <v>10</v>
      </c>
    </row>
    <row r="15" spans="1:6" ht="96" hidden="1">
      <c r="A15" s="33" t="s">
        <v>203</v>
      </c>
      <c r="B15" s="2" t="s">
        <v>132</v>
      </c>
      <c r="C15" s="3">
        <v>0</v>
      </c>
      <c r="D15" s="3">
        <v>0</v>
      </c>
      <c r="E15" s="3">
        <v>0</v>
      </c>
      <c r="F15" s="43">
        <f t="shared" si="0"/>
        <v>0</v>
      </c>
    </row>
    <row r="16" spans="1:6" ht="48">
      <c r="A16" s="33" t="s">
        <v>204</v>
      </c>
      <c r="B16" s="2" t="s">
        <v>165</v>
      </c>
      <c r="C16" s="3">
        <v>0</v>
      </c>
      <c r="D16" s="3">
        <v>100</v>
      </c>
      <c r="E16" s="3">
        <v>0</v>
      </c>
      <c r="F16" s="43">
        <f t="shared" si="0"/>
        <v>100</v>
      </c>
    </row>
    <row r="17" spans="1:6" ht="48" hidden="1">
      <c r="A17" s="33" t="s">
        <v>205</v>
      </c>
      <c r="B17" s="2" t="s">
        <v>171</v>
      </c>
      <c r="C17" s="3">
        <v>0</v>
      </c>
      <c r="D17" s="3">
        <v>0</v>
      </c>
      <c r="E17" s="3">
        <v>0</v>
      </c>
      <c r="F17" s="43">
        <f t="shared" si="0"/>
        <v>0</v>
      </c>
    </row>
    <row r="18" spans="1:7" s="8" customFormat="1" ht="26.25">
      <c r="A18" s="5" t="s">
        <v>12</v>
      </c>
      <c r="B18" s="6" t="s">
        <v>31</v>
      </c>
      <c r="C18" s="7">
        <f>SUM(C19:C22)</f>
        <v>5482.5</v>
      </c>
      <c r="D18" s="7">
        <f>SUM(D19:D22)</f>
        <v>0</v>
      </c>
      <c r="E18" s="7">
        <f>SUM(E19:E22)</f>
        <v>0</v>
      </c>
      <c r="F18" s="39">
        <f>C18+D18</f>
        <v>5482.5</v>
      </c>
      <c r="G18" s="8">
        <v>45</v>
      </c>
    </row>
    <row r="19" spans="1:6" ht="48">
      <c r="A19" s="33" t="s">
        <v>16</v>
      </c>
      <c r="B19" s="2" t="s">
        <v>104</v>
      </c>
      <c r="C19" s="3">
        <v>2859.4</v>
      </c>
      <c r="D19" s="3">
        <v>0</v>
      </c>
      <c r="E19" s="3">
        <v>0</v>
      </c>
      <c r="F19" s="43">
        <f aca="true" t="shared" si="1" ref="F19:F31">C19+D19</f>
        <v>2859.4</v>
      </c>
    </row>
    <row r="20" spans="1:6" ht="60">
      <c r="A20" s="34" t="s">
        <v>17</v>
      </c>
      <c r="B20" s="2" t="s">
        <v>105</v>
      </c>
      <c r="C20" s="3">
        <v>13.6</v>
      </c>
      <c r="D20" s="3">
        <v>0</v>
      </c>
      <c r="E20" s="3">
        <v>0</v>
      </c>
      <c r="F20" s="43">
        <f t="shared" si="1"/>
        <v>13.6</v>
      </c>
    </row>
    <row r="21" spans="1:6" ht="48">
      <c r="A21" s="33" t="s">
        <v>18</v>
      </c>
      <c r="B21" s="2" t="s">
        <v>106</v>
      </c>
      <c r="C21" s="3">
        <v>2964.8</v>
      </c>
      <c r="D21" s="3">
        <v>0</v>
      </c>
      <c r="E21" s="3">
        <v>0</v>
      </c>
      <c r="F21" s="43">
        <f t="shared" si="1"/>
        <v>2964.8</v>
      </c>
    </row>
    <row r="22" spans="1:6" ht="48">
      <c r="A22" s="33" t="s">
        <v>19</v>
      </c>
      <c r="B22" s="2" t="s">
        <v>107</v>
      </c>
      <c r="C22" s="3">
        <v>-355.3</v>
      </c>
      <c r="D22" s="3">
        <v>0</v>
      </c>
      <c r="E22" s="3">
        <v>0</v>
      </c>
      <c r="F22" s="43">
        <f t="shared" si="1"/>
        <v>-355.3</v>
      </c>
    </row>
    <row r="23" spans="1:6" ht="12.75">
      <c r="A23" s="5" t="s">
        <v>69</v>
      </c>
      <c r="B23" s="6" t="s">
        <v>70</v>
      </c>
      <c r="C23" s="7">
        <f>C24</f>
        <v>2</v>
      </c>
      <c r="D23" s="7">
        <f>D24</f>
        <v>0</v>
      </c>
      <c r="E23" s="7">
        <f>E24</f>
        <v>0</v>
      </c>
      <c r="F23" s="39">
        <f t="shared" si="1"/>
        <v>2</v>
      </c>
    </row>
    <row r="24" spans="1:6" ht="15" customHeight="1">
      <c r="A24" s="33" t="s">
        <v>71</v>
      </c>
      <c r="B24" s="2" t="s">
        <v>72</v>
      </c>
      <c r="C24" s="3">
        <v>2</v>
      </c>
      <c r="D24" s="3">
        <v>0</v>
      </c>
      <c r="E24" s="3">
        <v>0</v>
      </c>
      <c r="F24" s="43">
        <f t="shared" si="1"/>
        <v>2</v>
      </c>
    </row>
    <row r="25" spans="1:6" ht="12.75">
      <c r="A25" s="5" t="s">
        <v>1</v>
      </c>
      <c r="B25" s="6" t="s">
        <v>32</v>
      </c>
      <c r="C25" s="7">
        <f>SUM(C26:C28)</f>
        <v>14225</v>
      </c>
      <c r="D25" s="7">
        <f>SUM(D26:D28)</f>
        <v>0</v>
      </c>
      <c r="E25" s="7">
        <f>SUM(E26:E28)</f>
        <v>0</v>
      </c>
      <c r="F25" s="39">
        <f t="shared" si="1"/>
        <v>14225</v>
      </c>
    </row>
    <row r="26" spans="1:7" ht="36" customHeight="1">
      <c r="A26" s="52" t="s">
        <v>13</v>
      </c>
      <c r="B26" s="2" t="s">
        <v>33</v>
      </c>
      <c r="C26" s="3">
        <v>6625</v>
      </c>
      <c r="D26" s="3">
        <v>0</v>
      </c>
      <c r="E26" s="3">
        <v>0</v>
      </c>
      <c r="F26" s="43">
        <f t="shared" si="1"/>
        <v>6625</v>
      </c>
      <c r="G26" s="4">
        <v>100</v>
      </c>
    </row>
    <row r="27" spans="1:6" ht="27" customHeight="1">
      <c r="A27" s="33" t="s">
        <v>34</v>
      </c>
      <c r="B27" s="2" t="s">
        <v>35</v>
      </c>
      <c r="C27" s="3">
        <v>2000</v>
      </c>
      <c r="D27" s="3">
        <v>0</v>
      </c>
      <c r="E27" s="3">
        <v>0</v>
      </c>
      <c r="F27" s="43">
        <f>C27+D27</f>
        <v>2000</v>
      </c>
    </row>
    <row r="28" spans="1:7" ht="24">
      <c r="A28" s="33" t="s">
        <v>36</v>
      </c>
      <c r="B28" s="2" t="s">
        <v>37</v>
      </c>
      <c r="C28" s="3">
        <v>5600</v>
      </c>
      <c r="D28" s="3">
        <v>0</v>
      </c>
      <c r="E28" s="3">
        <v>0</v>
      </c>
      <c r="F28" s="43">
        <f t="shared" si="1"/>
        <v>5600</v>
      </c>
      <c r="G28" s="4">
        <v>100</v>
      </c>
    </row>
    <row r="29" spans="1:6" ht="45" customHeight="1" hidden="1">
      <c r="A29" s="5" t="s">
        <v>126</v>
      </c>
      <c r="B29" s="16" t="s">
        <v>127</v>
      </c>
      <c r="C29" s="7">
        <f>C30</f>
        <v>0</v>
      </c>
      <c r="D29" s="7">
        <f>D30</f>
        <v>0</v>
      </c>
      <c r="E29" s="7">
        <f>E30</f>
        <v>0</v>
      </c>
      <c r="F29" s="43">
        <f t="shared" si="1"/>
        <v>0</v>
      </c>
    </row>
    <row r="30" spans="1:6" ht="39" hidden="1">
      <c r="A30" s="1" t="s">
        <v>38</v>
      </c>
      <c r="B30" s="2" t="s">
        <v>39</v>
      </c>
      <c r="C30" s="3">
        <v>0</v>
      </c>
      <c r="D30" s="3">
        <v>0</v>
      </c>
      <c r="E30" s="3">
        <v>0</v>
      </c>
      <c r="F30" s="43">
        <f t="shared" si="1"/>
        <v>0</v>
      </c>
    </row>
    <row r="31" spans="1:6" ht="12.75">
      <c r="A31" s="5" t="s">
        <v>9</v>
      </c>
      <c r="B31" s="6" t="s">
        <v>49</v>
      </c>
      <c r="C31" s="7">
        <f>C32+C33</f>
        <v>250</v>
      </c>
      <c r="D31" s="7">
        <f>D32+D33</f>
        <v>0</v>
      </c>
      <c r="E31" s="7">
        <f>E32+E33</f>
        <v>0</v>
      </c>
      <c r="F31" s="39">
        <f t="shared" si="1"/>
        <v>250</v>
      </c>
    </row>
    <row r="32" spans="1:6" ht="66" hidden="1">
      <c r="A32" s="1" t="s">
        <v>125</v>
      </c>
      <c r="B32" s="2" t="s">
        <v>124</v>
      </c>
      <c r="C32" s="3">
        <v>0</v>
      </c>
      <c r="D32" s="3">
        <v>0</v>
      </c>
      <c r="E32" s="3">
        <v>0</v>
      </c>
      <c r="F32" s="39" t="e">
        <f>#REF!+D32</f>
        <v>#REF!</v>
      </c>
    </row>
    <row r="33" spans="1:6" ht="84">
      <c r="A33" s="33" t="s">
        <v>169</v>
      </c>
      <c r="B33" s="2" t="s">
        <v>155</v>
      </c>
      <c r="C33" s="3">
        <v>250</v>
      </c>
      <c r="D33" s="3">
        <v>0</v>
      </c>
      <c r="E33" s="3">
        <v>0</v>
      </c>
      <c r="F33" s="43">
        <f>C33+D33</f>
        <v>250</v>
      </c>
    </row>
    <row r="34" spans="1:6" ht="12.75">
      <c r="A34" s="5" t="s">
        <v>8</v>
      </c>
      <c r="B34" s="6"/>
      <c r="C34" s="7">
        <f>C35+C46+C51+C56+C64</f>
        <v>9063.7</v>
      </c>
      <c r="D34" s="7">
        <f>D35+D46+D51+D56+D64</f>
        <v>174.8</v>
      </c>
      <c r="E34" s="7">
        <f>E35+E46+E51+E56+E64</f>
        <v>0</v>
      </c>
      <c r="F34" s="39">
        <f>C34+D34</f>
        <v>9238.5</v>
      </c>
    </row>
    <row r="35" spans="1:6" ht="30" customHeight="1">
      <c r="A35" s="5" t="s">
        <v>40</v>
      </c>
      <c r="B35" s="6" t="s">
        <v>41</v>
      </c>
      <c r="C35" s="7">
        <f>C36+C43+C44+C45</f>
        <v>5909.700000000001</v>
      </c>
      <c r="D35" s="7">
        <f>D36+D43+D44+D45</f>
        <v>50</v>
      </c>
      <c r="E35" s="7">
        <f>E36+E43+E44+E45</f>
        <v>0</v>
      </c>
      <c r="F35" s="39">
        <f>C35+D35</f>
        <v>5959.700000000001</v>
      </c>
    </row>
    <row r="36" spans="1:6" ht="60">
      <c r="A36" s="33" t="s">
        <v>20</v>
      </c>
      <c r="B36" s="2" t="s">
        <v>150</v>
      </c>
      <c r="C36" s="3">
        <f>SUM(C37:C42)</f>
        <v>2901.7000000000003</v>
      </c>
      <c r="D36" s="3">
        <f>SUM(D37:E42)</f>
        <v>0</v>
      </c>
      <c r="E36" s="3">
        <f>SUM(E37:E40)</f>
        <v>0</v>
      </c>
      <c r="F36" s="43">
        <f>C36+D36</f>
        <v>2901.7000000000003</v>
      </c>
    </row>
    <row r="37" spans="1:6" ht="60">
      <c r="A37" s="33" t="s">
        <v>42</v>
      </c>
      <c r="B37" s="2" t="s">
        <v>66</v>
      </c>
      <c r="C37" s="3">
        <v>1300</v>
      </c>
      <c r="D37" s="3">
        <v>0</v>
      </c>
      <c r="E37" s="3">
        <v>0</v>
      </c>
      <c r="F37" s="43">
        <f aca="true" t="shared" si="2" ref="F37:F45">C37+D37</f>
        <v>1300</v>
      </c>
    </row>
    <row r="38" spans="1:6" ht="60" hidden="1">
      <c r="A38" s="33" t="s">
        <v>42</v>
      </c>
      <c r="B38" s="2" t="s">
        <v>67</v>
      </c>
      <c r="C38" s="3">
        <v>0</v>
      </c>
      <c r="D38" s="3">
        <v>0</v>
      </c>
      <c r="E38" s="3">
        <v>0</v>
      </c>
      <c r="F38" s="43">
        <f t="shared" si="2"/>
        <v>0</v>
      </c>
    </row>
    <row r="39" spans="1:6" ht="52.5" customHeight="1">
      <c r="A39" s="33" t="s">
        <v>73</v>
      </c>
      <c r="B39" s="2" t="s">
        <v>74</v>
      </c>
      <c r="C39" s="3">
        <v>1500</v>
      </c>
      <c r="D39" s="3">
        <v>0</v>
      </c>
      <c r="E39" s="3">
        <v>0</v>
      </c>
      <c r="F39" s="43">
        <f t="shared" si="2"/>
        <v>1500</v>
      </c>
    </row>
    <row r="40" spans="1:7" ht="24">
      <c r="A40" s="33" t="s">
        <v>75</v>
      </c>
      <c r="B40" s="2" t="s">
        <v>76</v>
      </c>
      <c r="C40" s="3">
        <v>100</v>
      </c>
      <c r="D40" s="3">
        <v>0</v>
      </c>
      <c r="E40" s="3">
        <v>0</v>
      </c>
      <c r="F40" s="43">
        <f t="shared" si="2"/>
        <v>100</v>
      </c>
      <c r="G40" s="32"/>
    </row>
    <row r="41" spans="1:7" ht="108">
      <c r="A41" s="33" t="s">
        <v>172</v>
      </c>
      <c r="B41" s="2" t="s">
        <v>173</v>
      </c>
      <c r="C41" s="3">
        <v>1.3</v>
      </c>
      <c r="D41" s="3">
        <v>0</v>
      </c>
      <c r="E41" s="3"/>
      <c r="F41" s="43">
        <f t="shared" si="2"/>
        <v>1.3</v>
      </c>
      <c r="G41" s="32"/>
    </row>
    <row r="42" spans="1:7" ht="96">
      <c r="A42" s="33" t="s">
        <v>174</v>
      </c>
      <c r="B42" s="2" t="s">
        <v>175</v>
      </c>
      <c r="C42" s="3">
        <v>0.4</v>
      </c>
      <c r="D42" s="3">
        <v>0</v>
      </c>
      <c r="E42" s="3"/>
      <c r="F42" s="43">
        <f t="shared" si="2"/>
        <v>0.4</v>
      </c>
      <c r="G42" s="32"/>
    </row>
    <row r="43" spans="1:6" ht="36">
      <c r="A43" s="33" t="s">
        <v>77</v>
      </c>
      <c r="B43" s="2" t="s">
        <v>78</v>
      </c>
      <c r="C43" s="3">
        <v>50</v>
      </c>
      <c r="D43" s="3">
        <v>0</v>
      </c>
      <c r="E43" s="3">
        <v>0</v>
      </c>
      <c r="F43" s="43">
        <f t="shared" si="2"/>
        <v>50</v>
      </c>
    </row>
    <row r="44" spans="1:6" ht="60">
      <c r="A44" s="33" t="s">
        <v>133</v>
      </c>
      <c r="B44" s="2" t="s">
        <v>134</v>
      </c>
      <c r="C44" s="3">
        <v>2250</v>
      </c>
      <c r="D44" s="3">
        <v>0</v>
      </c>
      <c r="E44" s="3">
        <v>0</v>
      </c>
      <c r="F44" s="43">
        <f t="shared" si="2"/>
        <v>2250</v>
      </c>
    </row>
    <row r="45" spans="1:6" ht="72">
      <c r="A45" s="33" t="s">
        <v>144</v>
      </c>
      <c r="B45" s="2" t="s">
        <v>145</v>
      </c>
      <c r="C45" s="3">
        <v>708</v>
      </c>
      <c r="D45" s="3">
        <v>50</v>
      </c>
      <c r="E45" s="3">
        <v>0</v>
      </c>
      <c r="F45" s="43">
        <f t="shared" si="2"/>
        <v>758</v>
      </c>
    </row>
    <row r="46" spans="1:6" ht="26.25">
      <c r="A46" s="5" t="s">
        <v>156</v>
      </c>
      <c r="B46" s="6" t="s">
        <v>43</v>
      </c>
      <c r="C46" s="7">
        <f>SUM(C47:C50)</f>
        <v>2744</v>
      </c>
      <c r="D46" s="7">
        <f>SUM(D47:D50)</f>
        <v>-45.2</v>
      </c>
      <c r="E46" s="7">
        <f>SUM(E47:E50)</f>
        <v>0</v>
      </c>
      <c r="F46" s="39">
        <f aca="true" t="shared" si="3" ref="F46:F51">C46+D46</f>
        <v>2698.8</v>
      </c>
    </row>
    <row r="47" spans="1:7" ht="36">
      <c r="A47" s="33" t="s">
        <v>191</v>
      </c>
      <c r="B47" s="18" t="s">
        <v>176</v>
      </c>
      <c r="C47" s="3">
        <v>300</v>
      </c>
      <c r="D47" s="3">
        <v>0</v>
      </c>
      <c r="E47" s="3">
        <v>0</v>
      </c>
      <c r="F47" s="43">
        <f>C47+D47</f>
        <v>300</v>
      </c>
      <c r="G47" s="4" t="s">
        <v>167</v>
      </c>
    </row>
    <row r="48" spans="1:6" ht="24">
      <c r="A48" s="33" t="s">
        <v>177</v>
      </c>
      <c r="B48" s="18" t="s">
        <v>178</v>
      </c>
      <c r="C48" s="3">
        <v>2000</v>
      </c>
      <c r="D48" s="3">
        <v>0</v>
      </c>
      <c r="E48" s="3"/>
      <c r="F48" s="43">
        <f t="shared" si="3"/>
        <v>2000</v>
      </c>
    </row>
    <row r="49" spans="1:6" ht="24">
      <c r="A49" s="33" t="s">
        <v>44</v>
      </c>
      <c r="B49" s="18" t="s">
        <v>151</v>
      </c>
      <c r="C49" s="3">
        <v>444</v>
      </c>
      <c r="D49" s="3">
        <v>-48.2</v>
      </c>
      <c r="E49" s="3">
        <v>0</v>
      </c>
      <c r="F49" s="43">
        <f t="shared" si="3"/>
        <v>395.8</v>
      </c>
    </row>
    <row r="50" spans="1:6" ht="24">
      <c r="A50" s="33" t="s">
        <v>45</v>
      </c>
      <c r="B50" s="18" t="s">
        <v>152</v>
      </c>
      <c r="C50" s="3">
        <v>0</v>
      </c>
      <c r="D50" s="3">
        <v>3</v>
      </c>
      <c r="E50" s="3">
        <v>0</v>
      </c>
      <c r="F50" s="43">
        <f t="shared" si="3"/>
        <v>3</v>
      </c>
    </row>
    <row r="51" spans="1:6" ht="26.25">
      <c r="A51" s="19" t="s">
        <v>46</v>
      </c>
      <c r="B51" s="53" t="s">
        <v>47</v>
      </c>
      <c r="C51" s="7">
        <f>SUM(C52:C55)</f>
        <v>160</v>
      </c>
      <c r="D51" s="7">
        <f>SUM(D52:D55)</f>
        <v>50</v>
      </c>
      <c r="E51" s="7">
        <f>SUM(E52:E55)</f>
        <v>0</v>
      </c>
      <c r="F51" s="39">
        <f t="shared" si="3"/>
        <v>210</v>
      </c>
    </row>
    <row r="52" spans="1:7" ht="60" customHeight="1" hidden="1">
      <c r="A52" s="33" t="s">
        <v>179</v>
      </c>
      <c r="B52" s="2" t="s">
        <v>180</v>
      </c>
      <c r="C52" s="3">
        <v>0</v>
      </c>
      <c r="D52" s="3">
        <v>0</v>
      </c>
      <c r="E52" s="3">
        <v>0</v>
      </c>
      <c r="F52" s="39">
        <f>C52+D52</f>
        <v>0</v>
      </c>
      <c r="G52" s="4" t="s">
        <v>128</v>
      </c>
    </row>
    <row r="53" spans="1:6" ht="36">
      <c r="A53" s="33" t="s">
        <v>48</v>
      </c>
      <c r="B53" s="2" t="s">
        <v>68</v>
      </c>
      <c r="C53" s="3">
        <v>150</v>
      </c>
      <c r="D53" s="3">
        <v>0</v>
      </c>
      <c r="E53" s="3">
        <v>0</v>
      </c>
      <c r="F53" s="43">
        <f aca="true" t="shared" si="4" ref="F53:F67">C53+D53</f>
        <v>150</v>
      </c>
    </row>
    <row r="54" spans="1:6" ht="36" hidden="1">
      <c r="A54" s="33" t="s">
        <v>82</v>
      </c>
      <c r="B54" s="2" t="s">
        <v>83</v>
      </c>
      <c r="C54" s="3">
        <v>0</v>
      </c>
      <c r="D54" s="3">
        <v>0</v>
      </c>
      <c r="E54" s="3">
        <v>0</v>
      </c>
      <c r="F54" s="43">
        <f t="shared" si="4"/>
        <v>0</v>
      </c>
    </row>
    <row r="55" spans="1:6" ht="60">
      <c r="A55" s="33" t="s">
        <v>166</v>
      </c>
      <c r="B55" s="2" t="s">
        <v>181</v>
      </c>
      <c r="C55" s="3">
        <v>10</v>
      </c>
      <c r="D55" s="3">
        <v>50</v>
      </c>
      <c r="E55" s="3">
        <v>0</v>
      </c>
      <c r="F55" s="43">
        <f t="shared" si="4"/>
        <v>60</v>
      </c>
    </row>
    <row r="56" spans="1:6" s="8" customFormat="1" ht="12.75">
      <c r="A56" s="5" t="s">
        <v>9</v>
      </c>
      <c r="B56" s="6" t="s">
        <v>49</v>
      </c>
      <c r="C56" s="7">
        <f>SUM(C57:C63)</f>
        <v>250</v>
      </c>
      <c r="D56" s="7">
        <f>SUM(D57:D63)</f>
        <v>120</v>
      </c>
      <c r="E56" s="7">
        <f>SUM(E57:E63)</f>
        <v>0</v>
      </c>
      <c r="F56" s="39">
        <f t="shared" si="4"/>
        <v>370</v>
      </c>
    </row>
    <row r="57" spans="1:15" s="8" customFormat="1" ht="66" hidden="1">
      <c r="A57" s="1" t="s">
        <v>129</v>
      </c>
      <c r="B57" s="25" t="s">
        <v>117</v>
      </c>
      <c r="C57" s="3">
        <v>0</v>
      </c>
      <c r="D57" s="3">
        <v>0</v>
      </c>
      <c r="E57" s="3">
        <v>0</v>
      </c>
      <c r="F57" s="43">
        <f t="shared" si="4"/>
        <v>0</v>
      </c>
      <c r="H57" s="4"/>
      <c r="I57" s="4"/>
      <c r="J57" s="4"/>
      <c r="K57" s="4"/>
      <c r="L57" s="4"/>
      <c r="M57" s="4"/>
      <c r="N57" s="4"/>
      <c r="O57" s="4"/>
    </row>
    <row r="58" spans="1:15" ht="36">
      <c r="A58" s="33" t="s">
        <v>111</v>
      </c>
      <c r="B58" s="25" t="s">
        <v>112</v>
      </c>
      <c r="C58" s="3">
        <v>100</v>
      </c>
      <c r="D58" s="3">
        <v>0</v>
      </c>
      <c r="E58" s="3">
        <v>0</v>
      </c>
      <c r="F58" s="43">
        <f t="shared" si="4"/>
        <v>100</v>
      </c>
      <c r="H58" s="8"/>
      <c r="I58" s="8"/>
      <c r="J58" s="8"/>
      <c r="K58" s="8"/>
      <c r="L58" s="8"/>
      <c r="M58" s="8"/>
      <c r="N58" s="8"/>
      <c r="O58" s="8"/>
    </row>
    <row r="59" spans="1:6" ht="54" customHeight="1">
      <c r="A59" s="33" t="s">
        <v>108</v>
      </c>
      <c r="B59" s="25" t="s">
        <v>109</v>
      </c>
      <c r="C59" s="3">
        <v>50</v>
      </c>
      <c r="D59" s="3">
        <v>0</v>
      </c>
      <c r="E59" s="3">
        <v>0</v>
      </c>
      <c r="F59" s="43">
        <f t="shared" si="4"/>
        <v>50</v>
      </c>
    </row>
    <row r="60" spans="1:15" ht="48">
      <c r="A60" s="33" t="s">
        <v>118</v>
      </c>
      <c r="B60" s="25" t="s">
        <v>119</v>
      </c>
      <c r="C60" s="3">
        <v>0</v>
      </c>
      <c r="D60" s="3">
        <v>120</v>
      </c>
      <c r="E60" s="3">
        <v>0</v>
      </c>
      <c r="F60" s="43">
        <f t="shared" si="4"/>
        <v>120</v>
      </c>
      <c r="G60" s="57"/>
      <c r="H60" s="54"/>
      <c r="I60" s="54"/>
      <c r="J60" s="54"/>
      <c r="K60" s="54"/>
      <c r="L60" s="54"/>
      <c r="M60" s="54"/>
      <c r="N60" s="54"/>
      <c r="O60" s="54"/>
    </row>
    <row r="61" spans="1:6" ht="48" hidden="1">
      <c r="A61" s="33" t="s">
        <v>162</v>
      </c>
      <c r="B61" s="25" t="s">
        <v>161</v>
      </c>
      <c r="C61" s="3">
        <v>0</v>
      </c>
      <c r="D61" s="3">
        <v>0</v>
      </c>
      <c r="E61" s="3">
        <v>0</v>
      </c>
      <c r="F61" s="43">
        <f t="shared" si="4"/>
        <v>0</v>
      </c>
    </row>
    <row r="62" spans="1:15" ht="36">
      <c r="A62" s="33" t="s">
        <v>200</v>
      </c>
      <c r="B62" s="25" t="s">
        <v>110</v>
      </c>
      <c r="C62" s="3">
        <v>100</v>
      </c>
      <c r="D62" s="3">
        <v>0</v>
      </c>
      <c r="E62" s="3">
        <v>0</v>
      </c>
      <c r="F62" s="43">
        <f t="shared" si="4"/>
        <v>100</v>
      </c>
      <c r="H62" s="8"/>
      <c r="I62" s="8"/>
      <c r="J62" s="8"/>
      <c r="K62" s="8"/>
      <c r="L62" s="8"/>
      <c r="M62" s="8"/>
      <c r="N62" s="8"/>
      <c r="O62" s="8"/>
    </row>
    <row r="63" spans="1:6" ht="58.5" customHeight="1" hidden="1">
      <c r="A63" s="40"/>
      <c r="B63" s="25"/>
      <c r="C63" s="3"/>
      <c r="D63" s="3"/>
      <c r="E63" s="3"/>
      <c r="F63" s="43"/>
    </row>
    <row r="64" spans="1:15" s="8" customFormat="1" ht="17.25" customHeight="1" hidden="1">
      <c r="A64" s="5" t="s">
        <v>50</v>
      </c>
      <c r="B64" s="16" t="s">
        <v>51</v>
      </c>
      <c r="C64" s="7">
        <f>C65+C66+C67</f>
        <v>0</v>
      </c>
      <c r="D64" s="7">
        <f>D65+D66+D67</f>
        <v>0</v>
      </c>
      <c r="E64" s="3">
        <f>E65+E66</f>
        <v>0</v>
      </c>
      <c r="F64" s="39">
        <f>C64+D64</f>
        <v>0</v>
      </c>
      <c r="H64" s="4"/>
      <c r="I64" s="4"/>
      <c r="J64" s="4"/>
      <c r="K64" s="4"/>
      <c r="L64" s="4"/>
      <c r="M64" s="4"/>
      <c r="N64" s="4"/>
      <c r="O64" s="4"/>
    </row>
    <row r="65" spans="1:6" ht="12.75" hidden="1">
      <c r="A65" s="1" t="s">
        <v>14</v>
      </c>
      <c r="B65" s="2" t="s">
        <v>153</v>
      </c>
      <c r="C65" s="3">
        <v>0</v>
      </c>
      <c r="D65" s="3">
        <v>0</v>
      </c>
      <c r="E65" s="3">
        <v>0</v>
      </c>
      <c r="F65" s="43">
        <f t="shared" si="4"/>
        <v>0</v>
      </c>
    </row>
    <row r="66" spans="1:6" ht="12.75" hidden="1">
      <c r="A66" s="1" t="s">
        <v>86</v>
      </c>
      <c r="B66" s="2" t="s">
        <v>154</v>
      </c>
      <c r="C66" s="3">
        <v>0</v>
      </c>
      <c r="D66" s="3">
        <v>0</v>
      </c>
      <c r="E66" s="3">
        <v>0</v>
      </c>
      <c r="F66" s="43">
        <f t="shared" si="4"/>
        <v>0</v>
      </c>
    </row>
    <row r="67" spans="1:6" ht="26.25" hidden="1">
      <c r="A67" s="1" t="s">
        <v>189</v>
      </c>
      <c r="B67" s="2" t="s">
        <v>190</v>
      </c>
      <c r="C67" s="3">
        <v>0</v>
      </c>
      <c r="D67" s="3">
        <v>0</v>
      </c>
      <c r="E67" s="3"/>
      <c r="F67" s="43">
        <f t="shared" si="4"/>
        <v>0</v>
      </c>
    </row>
    <row r="68" spans="1:6" ht="12.75">
      <c r="A68" s="5" t="s">
        <v>2</v>
      </c>
      <c r="B68" s="6" t="s">
        <v>52</v>
      </c>
      <c r="C68" s="7">
        <f>C69+C103+C106</f>
        <v>124965.40000000001</v>
      </c>
      <c r="D68" s="7">
        <f>D69+D103+D106</f>
        <v>6800</v>
      </c>
      <c r="E68" s="7">
        <f>E69+E103</f>
        <v>0</v>
      </c>
      <c r="F68" s="45">
        <f>C68+D68</f>
        <v>131765.40000000002</v>
      </c>
    </row>
    <row r="69" spans="1:15" s="8" customFormat="1" ht="30" customHeight="1">
      <c r="A69" s="5" t="s">
        <v>53</v>
      </c>
      <c r="B69" s="6" t="s">
        <v>54</v>
      </c>
      <c r="C69" s="7">
        <f>C70+C74+C97+C100</f>
        <v>124965.40000000001</v>
      </c>
      <c r="D69" s="7">
        <f>D70+D74+D97+D100</f>
        <v>6800</v>
      </c>
      <c r="E69" s="7">
        <f>E70+E74+E97+E100</f>
        <v>0</v>
      </c>
      <c r="F69" s="45">
        <f aca="true" t="shared" si="5" ref="F69:F74">C69+D69</f>
        <v>131765.40000000002</v>
      </c>
      <c r="H69" s="4"/>
      <c r="I69" s="4"/>
      <c r="J69" s="4"/>
      <c r="K69" s="4"/>
      <c r="L69" s="4"/>
      <c r="M69" s="4"/>
      <c r="N69" s="4"/>
      <c r="O69" s="4"/>
    </row>
    <row r="70" spans="1:6" ht="26.25" hidden="1">
      <c r="A70" s="1" t="s">
        <v>3</v>
      </c>
      <c r="B70" s="2" t="s">
        <v>79</v>
      </c>
      <c r="C70" s="3">
        <f>C71+C72+C73</f>
        <v>0</v>
      </c>
      <c r="D70" s="3">
        <f>D73</f>
        <v>0</v>
      </c>
      <c r="E70" s="3">
        <f>E73</f>
        <v>0</v>
      </c>
      <c r="F70" s="45">
        <f t="shared" si="5"/>
        <v>0</v>
      </c>
    </row>
    <row r="71" spans="1:6" ht="39" hidden="1">
      <c r="A71" s="1" t="s">
        <v>55</v>
      </c>
      <c r="B71" s="2" t="s">
        <v>56</v>
      </c>
      <c r="C71" s="3">
        <v>0</v>
      </c>
      <c r="D71" s="3"/>
      <c r="E71" s="3"/>
      <c r="F71" s="45">
        <f t="shared" si="5"/>
        <v>0</v>
      </c>
    </row>
    <row r="72" spans="1:6" ht="39" hidden="1">
      <c r="A72" s="1" t="s">
        <v>57</v>
      </c>
      <c r="B72" s="2" t="s">
        <v>80</v>
      </c>
      <c r="C72" s="3">
        <v>0</v>
      </c>
      <c r="D72" s="3"/>
      <c r="E72" s="3"/>
      <c r="F72" s="45">
        <f t="shared" si="5"/>
        <v>0</v>
      </c>
    </row>
    <row r="73" spans="1:6" ht="26.25" hidden="1">
      <c r="A73" s="1" t="s">
        <v>58</v>
      </c>
      <c r="B73" s="20" t="s">
        <v>81</v>
      </c>
      <c r="C73" s="3">
        <v>0</v>
      </c>
      <c r="D73" s="3"/>
      <c r="E73" s="3"/>
      <c r="F73" s="45">
        <f t="shared" si="5"/>
        <v>0</v>
      </c>
    </row>
    <row r="74" spans="1:6" s="8" customFormat="1" ht="26.25">
      <c r="A74" s="5" t="s">
        <v>4</v>
      </c>
      <c r="B74" s="6" t="s">
        <v>97</v>
      </c>
      <c r="C74" s="7">
        <f>C81+C83+C77+C75</f>
        <v>122137.8</v>
      </c>
      <c r="D74" s="7">
        <f>D81+D83+D77+D75</f>
        <v>6800</v>
      </c>
      <c r="E74" s="7">
        <f>E81+E83+E77+E75+E79</f>
        <v>0</v>
      </c>
      <c r="F74" s="45">
        <f t="shared" si="5"/>
        <v>128937.8</v>
      </c>
    </row>
    <row r="75" spans="1:6" s="8" customFormat="1" ht="132" customHeight="1" hidden="1">
      <c r="A75" s="42" t="s">
        <v>164</v>
      </c>
      <c r="B75" s="51" t="s">
        <v>130</v>
      </c>
      <c r="C75" s="7">
        <f>C76</f>
        <v>0</v>
      </c>
      <c r="D75" s="7">
        <f>D76</f>
        <v>0</v>
      </c>
      <c r="E75" s="7">
        <f>E76</f>
        <v>0</v>
      </c>
      <c r="F75" s="39">
        <f>C75+D75</f>
        <v>0</v>
      </c>
    </row>
    <row r="76" spans="1:7" ht="117" customHeight="1" hidden="1">
      <c r="A76" s="41" t="s">
        <v>163</v>
      </c>
      <c r="B76" s="2" t="s">
        <v>131</v>
      </c>
      <c r="C76" s="3">
        <v>0</v>
      </c>
      <c r="D76" s="3">
        <v>0</v>
      </c>
      <c r="E76" s="3">
        <v>0</v>
      </c>
      <c r="F76" s="43">
        <f>C76+D76</f>
        <v>0</v>
      </c>
      <c r="G76" s="31">
        <f>F76-208505.5</f>
        <v>-208505.5</v>
      </c>
    </row>
    <row r="77" spans="1:6" ht="26.25" hidden="1">
      <c r="A77" s="1" t="s">
        <v>120</v>
      </c>
      <c r="B77" s="6" t="s">
        <v>122</v>
      </c>
      <c r="C77" s="3">
        <f>C78</f>
        <v>0</v>
      </c>
      <c r="D77" s="3">
        <v>0</v>
      </c>
      <c r="E77" s="3">
        <v>0</v>
      </c>
      <c r="F77" s="43">
        <f>C77+D77</f>
        <v>0</v>
      </c>
    </row>
    <row r="78" spans="1:6" ht="38.25" customHeight="1" hidden="1">
      <c r="A78" s="1" t="s">
        <v>123</v>
      </c>
      <c r="B78" s="2" t="s">
        <v>121</v>
      </c>
      <c r="C78" s="3">
        <v>0</v>
      </c>
      <c r="D78" s="3">
        <v>0</v>
      </c>
      <c r="E78" s="3">
        <v>0</v>
      </c>
      <c r="F78" s="43">
        <f aca="true" t="shared" si="6" ref="F78:F99">C78+D78</f>
        <v>0</v>
      </c>
    </row>
    <row r="79" spans="1:6" ht="42.75" customHeight="1" hidden="1">
      <c r="A79" s="5" t="s">
        <v>146</v>
      </c>
      <c r="B79" s="2" t="s">
        <v>148</v>
      </c>
      <c r="C79" s="7">
        <f>C80</f>
        <v>0</v>
      </c>
      <c r="D79" s="7">
        <f>D80</f>
        <v>0</v>
      </c>
      <c r="E79" s="7">
        <f>E80</f>
        <v>0</v>
      </c>
      <c r="F79" s="43">
        <f t="shared" si="6"/>
        <v>0</v>
      </c>
    </row>
    <row r="80" spans="1:6" ht="39" hidden="1">
      <c r="A80" s="1" t="s">
        <v>147</v>
      </c>
      <c r="B80" s="2" t="s">
        <v>149</v>
      </c>
      <c r="C80" s="3">
        <v>0</v>
      </c>
      <c r="D80" s="3">
        <v>0</v>
      </c>
      <c r="E80" s="3">
        <v>0</v>
      </c>
      <c r="F80" s="43">
        <f t="shared" si="6"/>
        <v>0</v>
      </c>
    </row>
    <row r="81" spans="1:6" ht="24">
      <c r="A81" s="33" t="s">
        <v>113</v>
      </c>
      <c r="B81" s="6" t="s">
        <v>114</v>
      </c>
      <c r="C81" s="3">
        <f>C82</f>
        <v>12246.6</v>
      </c>
      <c r="D81" s="3">
        <f>D82</f>
        <v>0</v>
      </c>
      <c r="E81" s="3">
        <f>E82</f>
        <v>0</v>
      </c>
      <c r="F81" s="43">
        <f t="shared" si="6"/>
        <v>12246.6</v>
      </c>
    </row>
    <row r="82" spans="1:6" ht="24">
      <c r="A82" s="33" t="s">
        <v>115</v>
      </c>
      <c r="B82" s="2" t="s">
        <v>116</v>
      </c>
      <c r="C82" s="3">
        <v>12246.6</v>
      </c>
      <c r="D82" s="3">
        <v>0</v>
      </c>
      <c r="E82" s="3">
        <v>0</v>
      </c>
      <c r="F82" s="43">
        <f t="shared" si="6"/>
        <v>12246.6</v>
      </c>
    </row>
    <row r="83" spans="1:6" ht="12.75">
      <c r="A83" s="5" t="s">
        <v>15</v>
      </c>
      <c r="B83" s="6" t="s">
        <v>96</v>
      </c>
      <c r="C83" s="7">
        <f>C84</f>
        <v>109891.2</v>
      </c>
      <c r="D83" s="7">
        <f>D84</f>
        <v>6800</v>
      </c>
      <c r="E83" s="7">
        <f>E84</f>
        <v>0</v>
      </c>
      <c r="F83" s="39">
        <f t="shared" si="6"/>
        <v>116691.2</v>
      </c>
    </row>
    <row r="84" spans="1:6" ht="12.75">
      <c r="A84" s="5" t="s">
        <v>87</v>
      </c>
      <c r="B84" s="6" t="s">
        <v>95</v>
      </c>
      <c r="C84" s="7">
        <f>SUM(C85:C96)</f>
        <v>109891.2</v>
      </c>
      <c r="D84" s="7">
        <f>SUM(D85:D96)</f>
        <v>6800</v>
      </c>
      <c r="E84" s="7">
        <f>SUM(E85:E92)</f>
        <v>0</v>
      </c>
      <c r="F84" s="39">
        <f>C84+D84</f>
        <v>116691.2</v>
      </c>
    </row>
    <row r="85" spans="1:6" ht="48">
      <c r="A85" s="33" t="s">
        <v>99</v>
      </c>
      <c r="B85" s="25" t="s">
        <v>94</v>
      </c>
      <c r="C85" s="3">
        <v>8456</v>
      </c>
      <c r="D85" s="3">
        <v>0</v>
      </c>
      <c r="E85" s="3">
        <v>0</v>
      </c>
      <c r="F85" s="43">
        <f t="shared" si="6"/>
        <v>8456</v>
      </c>
    </row>
    <row r="86" spans="1:6" ht="48">
      <c r="A86" s="33" t="s">
        <v>100</v>
      </c>
      <c r="B86" s="2" t="s">
        <v>93</v>
      </c>
      <c r="C86" s="3">
        <v>5181.8</v>
      </c>
      <c r="D86" s="3">
        <v>0</v>
      </c>
      <c r="E86" s="3">
        <v>0</v>
      </c>
      <c r="F86" s="43">
        <f t="shared" si="6"/>
        <v>5181.8</v>
      </c>
    </row>
    <row r="87" spans="1:6" ht="60" hidden="1">
      <c r="A87" s="33" t="s">
        <v>101</v>
      </c>
      <c r="B87" s="2" t="s">
        <v>92</v>
      </c>
      <c r="C87" s="3">
        <v>0</v>
      </c>
      <c r="D87" s="3">
        <v>0</v>
      </c>
      <c r="E87" s="3">
        <v>0</v>
      </c>
      <c r="F87" s="43">
        <f t="shared" si="6"/>
        <v>0</v>
      </c>
    </row>
    <row r="88" spans="1:14" ht="48" hidden="1">
      <c r="A88" s="33" t="s">
        <v>84</v>
      </c>
      <c r="B88" s="2" t="s">
        <v>103</v>
      </c>
      <c r="C88" s="3">
        <v>0</v>
      </c>
      <c r="D88" s="3">
        <v>0</v>
      </c>
      <c r="E88" s="3">
        <v>0</v>
      </c>
      <c r="F88" s="43">
        <f t="shared" si="6"/>
        <v>0</v>
      </c>
      <c r="H88" s="8"/>
      <c r="I88" s="8"/>
      <c r="J88" s="8"/>
      <c r="K88" s="8"/>
      <c r="L88" s="8"/>
      <c r="M88" s="8"/>
      <c r="N88" s="8"/>
    </row>
    <row r="89" spans="1:6" ht="60" hidden="1">
      <c r="A89" s="33" t="s">
        <v>85</v>
      </c>
      <c r="B89" s="2" t="s">
        <v>182</v>
      </c>
      <c r="C89" s="3">
        <v>0</v>
      </c>
      <c r="D89" s="3">
        <v>0</v>
      </c>
      <c r="E89" s="3">
        <v>0</v>
      </c>
      <c r="F89" s="43">
        <f t="shared" si="6"/>
        <v>0</v>
      </c>
    </row>
    <row r="90" spans="1:6" ht="60">
      <c r="A90" s="33" t="s">
        <v>102</v>
      </c>
      <c r="B90" s="2" t="s">
        <v>194</v>
      </c>
      <c r="C90" s="3">
        <v>1796.5</v>
      </c>
      <c r="D90" s="3">
        <v>0</v>
      </c>
      <c r="E90" s="3">
        <v>0</v>
      </c>
      <c r="F90" s="43">
        <f t="shared" si="6"/>
        <v>1796.5</v>
      </c>
    </row>
    <row r="91" spans="1:6" ht="132" customHeight="1">
      <c r="A91" s="33" t="s">
        <v>157</v>
      </c>
      <c r="B91" s="2" t="s">
        <v>159</v>
      </c>
      <c r="C91" s="3">
        <v>14456.9</v>
      </c>
      <c r="D91" s="3">
        <v>0</v>
      </c>
      <c r="E91" s="3">
        <v>0</v>
      </c>
      <c r="F91" s="43">
        <f t="shared" si="6"/>
        <v>14456.9</v>
      </c>
    </row>
    <row r="92" spans="1:6" ht="50.25" customHeight="1">
      <c r="A92" s="33" t="s">
        <v>158</v>
      </c>
      <c r="B92" s="2" t="s">
        <v>160</v>
      </c>
      <c r="C92" s="3">
        <v>80000</v>
      </c>
      <c r="D92" s="3">
        <v>0</v>
      </c>
      <c r="E92" s="3">
        <v>0</v>
      </c>
      <c r="F92" s="43">
        <f t="shared" si="6"/>
        <v>80000</v>
      </c>
    </row>
    <row r="93" spans="1:6" ht="36" hidden="1">
      <c r="A93" s="33" t="s">
        <v>183</v>
      </c>
      <c r="B93" s="2" t="s">
        <v>185</v>
      </c>
      <c r="C93" s="3">
        <v>0</v>
      </c>
      <c r="D93" s="3">
        <v>0</v>
      </c>
      <c r="E93" s="3"/>
      <c r="F93" s="43">
        <f t="shared" si="6"/>
        <v>0</v>
      </c>
    </row>
    <row r="94" spans="1:6" ht="36" hidden="1">
      <c r="A94" s="33" t="s">
        <v>184</v>
      </c>
      <c r="B94" s="2" t="s">
        <v>186</v>
      </c>
      <c r="C94" s="3">
        <v>0</v>
      </c>
      <c r="D94" s="3">
        <v>0</v>
      </c>
      <c r="E94" s="3"/>
      <c r="F94" s="43">
        <f t="shared" si="6"/>
        <v>0</v>
      </c>
    </row>
    <row r="95" spans="1:6" ht="48">
      <c r="A95" s="33" t="s">
        <v>197</v>
      </c>
      <c r="B95" s="2" t="s">
        <v>195</v>
      </c>
      <c r="C95" s="3">
        <v>0</v>
      </c>
      <c r="D95" s="3">
        <v>1800</v>
      </c>
      <c r="E95" s="3"/>
      <c r="F95" s="43">
        <f t="shared" si="6"/>
        <v>1800</v>
      </c>
    </row>
    <row r="96" spans="1:6" ht="36">
      <c r="A96" s="33" t="s">
        <v>198</v>
      </c>
      <c r="B96" s="2" t="s">
        <v>196</v>
      </c>
      <c r="C96" s="3">
        <v>0</v>
      </c>
      <c r="D96" s="3">
        <v>5000</v>
      </c>
      <c r="E96" s="3"/>
      <c r="F96" s="43">
        <f t="shared" si="6"/>
        <v>5000</v>
      </c>
    </row>
    <row r="97" spans="1:6" ht="26.25">
      <c r="A97" s="5" t="s">
        <v>88</v>
      </c>
      <c r="B97" s="6" t="s">
        <v>91</v>
      </c>
      <c r="C97" s="7">
        <f>SUM(C98:C99)</f>
        <v>2827.6000000000004</v>
      </c>
      <c r="D97" s="7">
        <f>SUM(D98:D99)</f>
        <v>0</v>
      </c>
      <c r="E97" s="7">
        <f>SUM(E98:E99)</f>
        <v>0</v>
      </c>
      <c r="F97" s="39">
        <f>C97+D97</f>
        <v>2827.6000000000004</v>
      </c>
    </row>
    <row r="98" spans="1:14" ht="36">
      <c r="A98" s="33" t="s">
        <v>137</v>
      </c>
      <c r="B98" s="2" t="s">
        <v>90</v>
      </c>
      <c r="C98" s="3">
        <v>2605.3</v>
      </c>
      <c r="D98" s="3">
        <v>0</v>
      </c>
      <c r="E98" s="3">
        <v>0</v>
      </c>
      <c r="F98" s="43">
        <f t="shared" si="6"/>
        <v>2605.3</v>
      </c>
      <c r="H98" s="8"/>
      <c r="I98" s="8"/>
      <c r="J98" s="8"/>
      <c r="K98" s="8"/>
      <c r="L98" s="8"/>
      <c r="M98" s="8"/>
      <c r="N98" s="8"/>
    </row>
    <row r="99" spans="1:6" ht="24">
      <c r="A99" s="33" t="s">
        <v>59</v>
      </c>
      <c r="B99" s="2" t="s">
        <v>89</v>
      </c>
      <c r="C99" s="3">
        <v>222.3</v>
      </c>
      <c r="D99" s="3">
        <v>0</v>
      </c>
      <c r="E99" s="3">
        <v>0</v>
      </c>
      <c r="F99" s="43">
        <f t="shared" si="6"/>
        <v>222.3</v>
      </c>
    </row>
    <row r="100" spans="1:6" ht="12.75" hidden="1">
      <c r="A100" s="5" t="s">
        <v>141</v>
      </c>
      <c r="B100" s="16" t="s">
        <v>138</v>
      </c>
      <c r="C100" s="7">
        <f aca="true" t="shared" si="7" ref="C100:E101">C101</f>
        <v>0</v>
      </c>
      <c r="D100" s="7">
        <f t="shared" si="7"/>
        <v>0</v>
      </c>
      <c r="E100" s="26">
        <f t="shared" si="7"/>
        <v>0</v>
      </c>
      <c r="F100" s="39">
        <f>C100</f>
        <v>0</v>
      </c>
    </row>
    <row r="101" spans="1:6" ht="12.75" hidden="1">
      <c r="A101" s="1" t="s">
        <v>142</v>
      </c>
      <c r="B101" s="2" t="s">
        <v>139</v>
      </c>
      <c r="C101" s="3">
        <f t="shared" si="7"/>
        <v>0</v>
      </c>
      <c r="D101" s="3">
        <f t="shared" si="7"/>
        <v>0</v>
      </c>
      <c r="E101" s="44">
        <f t="shared" si="7"/>
        <v>0</v>
      </c>
      <c r="F101" s="43">
        <f>C101</f>
        <v>0</v>
      </c>
    </row>
    <row r="102" spans="1:6" ht="26.25" hidden="1">
      <c r="A102" s="1" t="s">
        <v>143</v>
      </c>
      <c r="B102" s="2" t="s">
        <v>140</v>
      </c>
      <c r="C102" s="3">
        <v>0</v>
      </c>
      <c r="D102" s="3">
        <v>0</v>
      </c>
      <c r="E102" s="44">
        <v>0</v>
      </c>
      <c r="F102" s="43">
        <f>C102</f>
        <v>0</v>
      </c>
    </row>
    <row r="103" spans="1:7" ht="13.5" hidden="1">
      <c r="A103" s="1" t="s">
        <v>10</v>
      </c>
      <c r="B103" s="16" t="s">
        <v>60</v>
      </c>
      <c r="C103" s="7">
        <f>SUM(C104:C105)</f>
        <v>0</v>
      </c>
      <c r="D103" s="7">
        <f>SUM(D104:D105)</f>
        <v>0</v>
      </c>
      <c r="E103" s="7">
        <f>SUM(E104:E105)</f>
        <v>0</v>
      </c>
      <c r="F103" s="39">
        <f>C103+D103</f>
        <v>0</v>
      </c>
      <c r="G103" s="21"/>
    </row>
    <row r="104" spans="1:14" s="8" customFormat="1" ht="39" hidden="1">
      <c r="A104" s="1" t="s">
        <v>61</v>
      </c>
      <c r="B104" s="2" t="s">
        <v>98</v>
      </c>
      <c r="C104" s="3">
        <v>0</v>
      </c>
      <c r="D104" s="3">
        <v>0</v>
      </c>
      <c r="E104" s="3">
        <v>0</v>
      </c>
      <c r="F104" s="46">
        <f>C104+D104</f>
        <v>0</v>
      </c>
      <c r="G104" s="21"/>
      <c r="H104" s="4"/>
      <c r="I104" s="4"/>
      <c r="J104" s="4"/>
      <c r="K104" s="4"/>
      <c r="L104" s="4"/>
      <c r="M104" s="4"/>
      <c r="N104" s="4"/>
    </row>
    <row r="105" spans="1:7" ht="26.25" hidden="1">
      <c r="A105" s="47" t="s">
        <v>62</v>
      </c>
      <c r="B105" s="48" t="s">
        <v>63</v>
      </c>
      <c r="C105" s="49"/>
      <c r="D105" s="49"/>
      <c r="E105" s="49"/>
      <c r="F105" s="50">
        <f>C105+D105</f>
        <v>0</v>
      </c>
      <c r="G105" s="21"/>
    </row>
    <row r="106" spans="1:6" ht="52.5" hidden="1">
      <c r="A106" s="5" t="s">
        <v>187</v>
      </c>
      <c r="B106" s="16" t="s">
        <v>188</v>
      </c>
      <c r="C106" s="7">
        <v>0</v>
      </c>
      <c r="D106" s="7">
        <v>0</v>
      </c>
      <c r="E106" s="7"/>
      <c r="F106" s="45">
        <f>C106+D106</f>
        <v>0</v>
      </c>
    </row>
    <row r="107" spans="1:13" s="8" customFormat="1" ht="13.5">
      <c r="A107" s="35"/>
      <c r="B107" s="36"/>
      <c r="C107" s="21"/>
      <c r="D107" s="21"/>
      <c r="E107" s="21"/>
      <c r="F107" s="21"/>
      <c r="G107" s="4"/>
      <c r="H107" s="4"/>
      <c r="I107" s="4"/>
      <c r="J107" s="4"/>
      <c r="K107" s="4"/>
      <c r="L107" s="4"/>
      <c r="M107" s="4"/>
    </row>
    <row r="108" spans="1:8" ht="13.5">
      <c r="A108" s="36"/>
      <c r="B108" s="36"/>
      <c r="C108" s="21"/>
      <c r="D108" s="21"/>
      <c r="E108" s="21"/>
      <c r="F108" s="21"/>
      <c r="G108" s="30"/>
      <c r="H108" s="21"/>
    </row>
    <row r="109" spans="1:9" ht="13.5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3.5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3.5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3.5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3.5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3.5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3.5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3.5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3.5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3.5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3.5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3.5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3.5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3.5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3.5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3.5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3.5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3.5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3.5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3.5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3.5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3.5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3.5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3.5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3.5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3.5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3.5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3.5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3.5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3.5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3.5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3.5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3.5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3.5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3.5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3.5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3.5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3.5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3.5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3.5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3.5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3.5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3.5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3.5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 ht="13.5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 ht="13.5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 ht="13.5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 ht="13.5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 ht="13.5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8" ht="13.5">
      <c r="A158" s="21"/>
      <c r="B158" s="21"/>
      <c r="C158" s="21"/>
      <c r="D158" s="21"/>
      <c r="E158" s="21"/>
      <c r="F158" s="21"/>
      <c r="G158" s="21"/>
      <c r="H158" s="21"/>
    </row>
    <row r="159" spans="1:8" ht="13.5">
      <c r="A159" s="21"/>
      <c r="B159" s="21"/>
      <c r="C159" s="21"/>
      <c r="D159" s="21"/>
      <c r="E159" s="21"/>
      <c r="F159" s="21"/>
      <c r="G159" s="21"/>
      <c r="H159" s="21"/>
    </row>
    <row r="160" spans="1:8" ht="13.5">
      <c r="A160" s="21"/>
      <c r="B160" s="21"/>
      <c r="C160" s="21"/>
      <c r="D160" s="21"/>
      <c r="E160" s="21"/>
      <c r="F160" s="21"/>
      <c r="G160" s="21"/>
      <c r="H160" s="21"/>
    </row>
    <row r="161" spans="1:8" ht="13.5">
      <c r="A161" s="21"/>
      <c r="B161" s="21"/>
      <c r="C161" s="21"/>
      <c r="D161" s="21"/>
      <c r="E161" s="21"/>
      <c r="F161" s="21"/>
      <c r="G161" s="21"/>
      <c r="H161" s="21"/>
    </row>
    <row r="162" spans="1:8" ht="13.5">
      <c r="A162" s="21"/>
      <c r="H162" s="21"/>
    </row>
    <row r="163" ht="13.5">
      <c r="H163" s="21"/>
    </row>
  </sheetData>
  <sheetProtection/>
  <mergeCells count="5">
    <mergeCell ref="K3:R3"/>
    <mergeCell ref="A3:F3"/>
    <mergeCell ref="C1:F1"/>
    <mergeCell ref="C2:F2"/>
    <mergeCell ref="G60:O60"/>
  </mergeCells>
  <printOptions/>
  <pageMargins left="0.2362204724409449" right="0.2362204724409449" top="0.2755905511811024" bottom="0.275590551181102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2024-03-13T08:16:28Z</cp:lastPrinted>
  <dcterms:created xsi:type="dcterms:W3CDTF">1996-10-08T23:32:33Z</dcterms:created>
  <dcterms:modified xsi:type="dcterms:W3CDTF">2024-03-13T08:16:30Z</dcterms:modified>
  <cp:category/>
  <cp:version/>
  <cp:contentType/>
  <cp:contentStatus/>
</cp:coreProperties>
</file>